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40)\"/>
    </mc:Choice>
  </mc:AlternateContent>
  <bookViews>
    <workbookView xWindow="0" yWindow="0" windowWidth="23160" windowHeight="10920" activeTab="1"/>
  </bookViews>
  <sheets>
    <sheet name="Vorbemerkung" sheetId="8" r:id="rId1"/>
    <sheet name="SJ 2023 Kapitel C, XVI" sheetId="6" r:id="rId2"/>
  </sheets>
  <externalReferences>
    <externalReference r:id="rId3"/>
  </externalReferences>
  <definedNames>
    <definedName name="ANZAHL">[1]Anzahl!#REF!</definedName>
    <definedName name="BESCHÄFTIGTE">#REF!</definedName>
    <definedName name="_xlnm.Print_Area" localSheetId="1">'SJ 2023 Kapitel C, XVI'!$A$1:$R$38</definedName>
    <definedName name="_xlnm.Print_Area" localSheetId="0">Vorbemerkung!$A$1:$H$7</definedName>
    <definedName name="UMSATZ">#REF!</definedName>
  </definedNames>
  <calcPr calcId="162913"/>
</workbook>
</file>

<file path=xl/calcChain.xml><?xml version="1.0" encoding="utf-8"?>
<calcChain xmlns="http://schemas.openxmlformats.org/spreadsheetml/2006/main">
  <c r="P30" i="6" l="1"/>
  <c r="P32" i="6" s="1"/>
  <c r="O30" i="6"/>
  <c r="Q30" i="6"/>
  <c r="Q32" i="6" s="1"/>
  <c r="R30" i="6"/>
  <c r="R32" i="6" s="1"/>
  <c r="O32" i="6" l="1"/>
  <c r="O16" i="6"/>
  <c r="N30" i="6" l="1"/>
  <c r="N32" i="6" s="1"/>
  <c r="N16" i="6"/>
  <c r="L25" i="6" l="1"/>
  <c r="L30" i="6" s="1"/>
  <c r="L32" i="6" s="1"/>
  <c r="L28" i="6"/>
  <c r="L22" i="6"/>
  <c r="L16" i="6"/>
  <c r="K28" i="6"/>
  <c r="K25" i="6"/>
  <c r="K22" i="6"/>
  <c r="K20" i="6"/>
  <c r="J30" i="6"/>
</calcChain>
</file>

<file path=xl/sharedStrings.xml><?xml version="1.0" encoding="utf-8"?>
<sst xmlns="http://schemas.openxmlformats.org/spreadsheetml/2006/main" count="39" uniqueCount="37">
  <si>
    <t xml:space="preserve">   Altershilfe</t>
  </si>
  <si>
    <t xml:space="preserve">   Unfallversicherung</t>
  </si>
  <si>
    <t xml:space="preserve">   Landabgaberente</t>
  </si>
  <si>
    <t xml:space="preserve">   Krankenversicherung</t>
  </si>
  <si>
    <t xml:space="preserve">   Zusatzaltersversorgung</t>
  </si>
  <si>
    <t xml:space="preserve">   Einstellung landw. Erwerbstätigkeit</t>
  </si>
  <si>
    <t>Insgesamt</t>
  </si>
  <si>
    <t>Kapitel 10 04 - Marktordnung</t>
  </si>
  <si>
    <t xml:space="preserve"> </t>
  </si>
  <si>
    <r>
      <t>Mill. €</t>
    </r>
    <r>
      <rPr>
        <b/>
        <sz val="9"/>
        <rFont val="Times New Roman"/>
        <family val="1"/>
      </rPr>
      <t xml:space="preserve"> </t>
    </r>
    <r>
      <rPr>
        <sz val="9"/>
        <rFont val="Times New Roman"/>
        <family val="1"/>
      </rPr>
      <t>(Ist)</t>
    </r>
  </si>
  <si>
    <t>Verbraucherpolitik</t>
  </si>
  <si>
    <t>Nachwachsende Rohstoffe</t>
  </si>
  <si>
    <t>Übrige Maßnahmen</t>
  </si>
  <si>
    <t xml:space="preserve">XVI. Finanzielle Maßnahmen für die Agrarwirtschaft  </t>
  </si>
  <si>
    <t xml:space="preserve">der nationalen Agrarpolitik   </t>
  </si>
  <si>
    <t>Kapitel 10 01 - Landwirtschaftliche Sozialpolitik</t>
  </si>
  <si>
    <t>Kapitel 10 02 - Verbraucherpolitik</t>
  </si>
  <si>
    <t>Kapitel 10 05 - Nachhaltigkeit, Forschung und Innovation</t>
  </si>
  <si>
    <t>Kapitel 10 10 - Sonstige Bewilligungen</t>
  </si>
  <si>
    <t>Zusammen</t>
  </si>
  <si>
    <r>
      <t xml:space="preserve">Maßnahmen </t>
    </r>
    <r>
      <rPr>
        <vertAlign val="superscript"/>
        <sz val="7"/>
        <rFont val="Times New Roman"/>
        <family val="1"/>
      </rPr>
      <t>1)</t>
    </r>
  </si>
  <si>
    <r>
      <t xml:space="preserve">Nationale Marktordnung </t>
    </r>
    <r>
      <rPr>
        <vertAlign val="superscript"/>
        <sz val="7"/>
        <rFont val="Times New Roman"/>
        <family val="1"/>
      </rPr>
      <t>3)</t>
    </r>
  </si>
  <si>
    <r>
      <t xml:space="preserve">Forschung </t>
    </r>
    <r>
      <rPr>
        <vertAlign val="superscript"/>
        <sz val="7"/>
        <rFont val="Times New Roman"/>
        <family val="1"/>
      </rPr>
      <t>4)</t>
    </r>
  </si>
  <si>
    <r>
      <t xml:space="preserve">Fischerei </t>
    </r>
    <r>
      <rPr>
        <vertAlign val="superscript"/>
        <sz val="7"/>
        <rFont val="Times New Roman"/>
        <family val="1"/>
      </rPr>
      <t>5)</t>
    </r>
  </si>
  <si>
    <t>Abwicklung alter Verpflichtungen und</t>
  </si>
  <si>
    <t>auslaufende Förderungsmaßnahmen</t>
  </si>
  <si>
    <t>Zuwendungsempfänger</t>
  </si>
  <si>
    <t>Veröffentlicht unter: BMEL-Statistik.de</t>
  </si>
  <si>
    <t>Verlängerte Datenreihen erhalten Sie durch Aufklappen der Gruppierung in der Kopfzeile.</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</si>
  <si>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</si>
  <si>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</si>
  <si>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</si>
  <si>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</si>
  <si>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</si>
  <si>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Q u e l l e: BMEL (121).</t>
  </si>
  <si>
    <t xml:space="preserve">135. Finanzielle Aufwendungen des Bundes für Maßnahmen   </t>
  </si>
  <si>
    <r>
      <t xml:space="preserve">2023 </t>
    </r>
    <r>
      <rPr>
        <vertAlign val="superscript"/>
        <sz val="7"/>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</si>
</sst>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0"/>
  </numFmts>
  <fonts count="17" x14ac:knownFonts="1">
    <font>
      <sz val="10"/>
      <name val="Times New Roman"/>
    </font>
    <font>
      <b/>
      <sz val="11"/>
      <name val="Times New Roman"/>
      <family val="1"/>
    </font>
    <font>
      <sz val="8"/>
      <name val="Times New Roman"/>
      <family val="1"/>
    </font>
    <font>
      <b/>
      <sz val="9"/>
      <name val="Times New Roman"/>
      <family val="1"/>
    </font>
    <font>
      <sz val="9"/>
      <name val="Times New Roman"/>
      <family val="1"/>
    </font>
    <font>
      <b/>
      <sz val="7"/>
      <name val="Times New Roman"/>
      <family val="1"/>
    </font>
    <font>
      <sz val="7"/>
      <name val="Times New Roman"/>
      <family val="1"/>
    </font>
    <font>
      <vertAlign val="superscript"/>
      <sz val="7"/>
      <name val="Times New Roman"/>
      <family val="1"/>
    </font>
    <font>
      <b/>
      <sz val="13"/>
      <name val="Times New Roman"/>
      <family val="1"/>
    </font>
    <font>
      <b/>
      <sz val="8"/>
      <name val="Times New Roman"/>
      <family val="1"/>
    </font>
    <font>
      <sz val="8"/>
      <name val="Times New Roman"/>
      <family val="1"/>
    </font>
    <font>
      <sz val="10"/>
      <name val="Arial"/>
      <family val="2"/>
    </font>
    <font>
      <b/>
      <sz val="14"/>
      <color rgb="FF000000"/>
      <name val="Times New Roman"/>
      <family val="1"/>
    </font>
    <font>
      <b/>
      <sz val="8.5"/>
      <color rgb="FF000000"/>
      <name val="Times New Roman"/>
      <family val="1"/>
    </font>
    <font>
      <sz val="8.5"/>
      <color rgb="FF000000"/>
      <name val="Times New Roman"/>
      <family val="1"/>
    </font>
    <font>
      <sz val="8"/>
      <color theme="1"/>
      <name val="Times New Roman"/>
      <family val="1"/>
    </font>
    <font>
      <b/>
      <sz val="8"/>
      <color theme="1"/>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50">
    <xf numFmtId="0" fontId="0" fillId="0" borderId="0" xfId="0"/>
    <xf numFmtId="0" fontId="1" fillId="0" borderId="0" xfId="0" applyFont="1" applyAlignment="1">
      <alignment horizontal="centerContinuous"/>
    </xf>
    <xf numFmtId="0" fontId="2" fillId="0" borderId="0" xfId="0" applyFont="1"/>
    <xf numFmtId="0" fontId="4" fillId="0" borderId="0" xfId="0" applyFont="1" applyAlignment="1">
      <alignment horizontal="centerContinuous"/>
    </xf>
    <xf numFmtId="0" fontId="2"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0" xfId="0" applyFont="1" applyBorder="1"/>
    <xf numFmtId="0" fontId="2" fillId="0" borderId="4" xfId="0" applyFont="1" applyBorder="1"/>
    <xf numFmtId="0" fontId="6" fillId="0" borderId="0" xfId="0" applyFont="1" applyBorder="1"/>
    <xf numFmtId="164" fontId="6" fillId="0" borderId="0" xfId="0" applyNumberFormat="1" applyFont="1" applyBorder="1" applyAlignment="1">
      <alignment horizontal="center"/>
    </xf>
    <xf numFmtId="164" fontId="5" fillId="0" borderId="0" xfId="0" applyNumberFormat="1" applyFont="1" applyBorder="1" applyAlignment="1">
      <alignment horizontal="center"/>
    </xf>
    <xf numFmtId="0" fontId="2" fillId="0" borderId="5" xfId="0" applyFont="1" applyBorder="1"/>
    <xf numFmtId="0" fontId="2" fillId="0" borderId="6" xfId="0" applyFont="1" applyBorder="1"/>
    <xf numFmtId="0" fontId="2" fillId="0" borderId="7" xfId="0" applyFont="1" applyBorder="1"/>
    <xf numFmtId="0" fontId="6" fillId="0" borderId="0" xfId="0" applyFont="1" applyAlignment="1">
      <alignment horizontal="right"/>
    </xf>
    <xf numFmtId="0" fontId="2" fillId="0" borderId="0" xfId="0" applyFont="1" applyBorder="1" applyAlignment="1">
      <alignment horizontal="center" vertical="center"/>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8" fillId="0" borderId="0" xfId="0" applyFont="1" applyAlignment="1">
      <alignment horizontal="centerContinuous"/>
    </xf>
    <xf numFmtId="164" fontId="2" fillId="0" borderId="0" xfId="0" applyNumberFormat="1" applyFont="1" applyBorder="1" applyAlignment="1">
      <alignment horizontal="center"/>
    </xf>
    <xf numFmtId="164" fontId="2" fillId="0" borderId="0" xfId="0" applyNumberFormat="1" applyFont="1"/>
    <xf numFmtId="0" fontId="2" fillId="0" borderId="0" xfId="0" applyFont="1" applyBorder="1" applyAlignment="1">
      <alignment vertical="center"/>
    </xf>
    <xf numFmtId="0" fontId="2" fillId="0" borderId="0" xfId="0" applyFont="1" applyBorder="1" applyAlignment="1">
      <alignment horizontal="left"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0" xfId="0" applyFont="1" applyFill="1" applyBorder="1"/>
    <xf numFmtId="0" fontId="11" fillId="0" borderId="0" xfId="1"/>
    <xf numFmtId="0" fontId="13" fillId="0" borderId="0" xfId="1" applyFont="1" applyAlignment="1">
      <alignment horizontal="justify" vertical="center"/>
    </xf>
    <xf numFmtId="0" fontId="9" fillId="0" borderId="0" xfId="0" applyFont="1" applyBorder="1" applyAlignment="1">
      <alignment vertical="center"/>
    </xf>
    <xf numFmtId="164" fontId="2" fillId="0" borderId="0" xfId="0" applyNumberFormat="1" applyFont="1" applyBorder="1" applyAlignment="1">
      <alignment horizontal="center" vertical="center"/>
    </xf>
    <xf numFmtId="0" fontId="2" fillId="0" borderId="0" xfId="0" applyFont="1" applyAlignment="1">
      <alignment vertical="center"/>
    </xf>
    <xf numFmtId="0" fontId="9" fillId="0" borderId="0" xfId="0" applyFont="1" applyBorder="1" applyAlignment="1">
      <alignment horizontal="left" vertical="center"/>
    </xf>
    <xf numFmtId="164" fontId="9" fillId="0" borderId="0" xfId="0" applyNumberFormat="1" applyFont="1" applyBorder="1" applyAlignment="1">
      <alignment horizontal="center" vertical="center"/>
    </xf>
    <xf numFmtId="164" fontId="15" fillId="0" borderId="0" xfId="0" applyNumberFormat="1" applyFont="1" applyBorder="1" applyAlignment="1">
      <alignment horizontal="center" vertical="center"/>
    </xf>
    <xf numFmtId="164" fontId="15" fillId="0" borderId="4" xfId="0" applyNumberFormat="1" applyFont="1" applyBorder="1" applyAlignment="1">
      <alignment horizontal="center" vertical="center"/>
    </xf>
    <xf numFmtId="164" fontId="15" fillId="0" borderId="0" xfId="0" applyNumberFormat="1" applyFont="1" applyBorder="1" applyAlignment="1">
      <alignment horizontal="center"/>
    </xf>
    <xf numFmtId="164" fontId="15" fillId="0" borderId="4" xfId="0" applyNumberFormat="1" applyFont="1" applyBorder="1" applyAlignment="1">
      <alignment horizontal="center"/>
    </xf>
    <xf numFmtId="0" fontId="15" fillId="0" borderId="0" xfId="0" applyFont="1" applyBorder="1" applyAlignment="1">
      <alignment vertical="center"/>
    </xf>
    <xf numFmtId="0" fontId="15" fillId="0" borderId="4" xfId="0" applyFont="1" applyBorder="1" applyAlignment="1">
      <alignment vertical="center"/>
    </xf>
    <xf numFmtId="164" fontId="16" fillId="0" borderId="0" xfId="0" applyNumberFormat="1" applyFont="1" applyBorder="1" applyAlignment="1">
      <alignment horizontal="center" vertical="center"/>
    </xf>
    <xf numFmtId="164" fontId="16" fillId="0" borderId="4" xfId="0" applyNumberFormat="1" applyFont="1" applyBorder="1" applyAlignment="1">
      <alignment horizontal="center" vertical="center"/>
    </xf>
    <xf numFmtId="0" fontId="12" fillId="0" borderId="0" xfId="1" applyFont="1" applyAlignment="1">
      <alignment horizontal="center" vertical="center"/>
    </xf>
    <xf numFmtId="0" fontId="14" fillId="0" borderId="0" xfId="1" applyFont="1" applyAlignment="1">
      <alignment horizontal="left"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Alignment="1">
      <alignment horizontal="center"/>
    </xf>
    <xf numFmtId="0" fontId="4" fillId="0" borderId="0" xfId="0" applyFont="1" applyAlignment="1">
      <alignment horizontal="center"/>
    </xf>
    <xf numFmtId="0" fontId="2" fillId="0" borderId="6" xfId="0" applyFont="1" applyBorder="1" applyAlignment="1">
      <alignment horizontal="center"/>
    </xf>
  </cellXfs>
  <cellStyles count="2">
    <cellStyle name="Standard" xfId="0" builtinId="0"/>
    <cellStyle name="Standard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212839</xdr:colOff>
      <xdr:row>4</xdr:row>
      <xdr:rowOff>38100</xdr:rowOff>
    </xdr:from>
    <xdr:to>
      <xdr:col>18</xdr:col>
      <xdr:colOff>2904</xdr:colOff>
      <xdr:row>5</xdr:row>
      <xdr:rowOff>32905</xdr:rowOff>
    </xdr:to>
    <xdr:sp macro="" textlink="">
      <xdr:nvSpPr>
        <xdr:cNvPr id="7170" name="Text Box 2"/>
        <xdr:cNvSpPr txBox="1">
          <a:spLocks noChangeArrowheads="1"/>
        </xdr:cNvSpPr>
      </xdr:nvSpPr>
      <xdr:spPr bwMode="auto">
        <a:xfrm>
          <a:off x="4179049" y="632460"/>
          <a:ext cx="732218" cy="147205"/>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3160100</a:t>
          </a:r>
        </a:p>
      </xdr:txBody>
    </xdr:sp>
    <xdr:clientData/>
  </xdr:twoCellAnchor>
  <xdr:twoCellAnchor>
    <xdr:from>
      <xdr:col>0</xdr:col>
      <xdr:colOff>0</xdr:colOff>
      <xdr:row>32</xdr:row>
      <xdr:rowOff>34017</xdr:rowOff>
    </xdr:from>
    <xdr:to>
      <xdr:col>18</xdr:col>
      <xdr:colOff>1642</xdr:colOff>
      <xdr:row>36</xdr:row>
      <xdr:rowOff>122463</xdr:rowOff>
    </xdr:to>
    <xdr:sp macro="" textlink="">
      <xdr:nvSpPr>
        <xdr:cNvPr id="5" name="Text 1"/>
        <xdr:cNvSpPr txBox="1">
          <a:spLocks noChangeArrowheads="1"/>
        </xdr:cNvSpPr>
      </xdr:nvSpPr>
      <xdr:spPr bwMode="auto">
        <a:xfrm flipV="1">
          <a:off x="0" y="3993696"/>
          <a:ext cx="4090588" cy="476249"/>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Alle Angaben ohne Gemeinschaftsaufgabe "Verbesserung der Agrarstruktur und des Küstenschutzes". </a:t>
          </a:r>
        </a:p>
        <a:p>
          <a:pPr algn="just" rtl="0">
            <a:defRPr sz="1000"/>
          </a:pPr>
          <a:r>
            <a:rPr lang="de-DE" sz="700" b="0" i="0" u="none" strike="noStrike" baseline="0">
              <a:solidFill>
                <a:srgbClr val="000000"/>
              </a:solidFill>
              <a:latin typeface="Times New Roman"/>
              <a:cs typeface="Times New Roman"/>
            </a:rPr>
            <a:t>1) Neue Struktur nach Einzelplan 10 ab 2013. - 2) Sollzahlen. - 3) Ohne Maßnahmen zur Notfallvorsorge. - 4) Ohne Bundesforschungsinstitute. - 5) ab 2013 Bereederung FSB / FFS in Kap. 1004 (Verwaltungshaushalt BLE).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50%20Jahrbuch\20_Tabellen_2009\20%20Manuskripte\ab100\manu_rai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ahl"/>
      <sheetName val="Mitglieder"/>
      <sheetName val="Beschäftigte"/>
      <sheetName val="Umsatz"/>
    </sheetNames>
    <sheetDataSet>
      <sheetData sheetId="0"/>
      <sheetData sheetId="1"/>
      <sheetData sheetId="2"/>
      <sheetData sheetId="3"/>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zoomScale="130" zoomScaleNormal="130" workbookViewId="0">
      <selection sqref="A1:H1"/>
    </sheetView>
  </sheetViews>
  <sheetFormatPr baseColWidth="10" defaultRowHeight="12.75" x14ac:dyDescent="0.2"/>
  <cols>
    <col min="1" max="1" width="12" style="28"/>
    <col min="2" max="2" width="13.33203125" style="28" customWidth="1"/>
    <col min="3" max="16384" width="12" style="28"/>
  </cols>
  <sheetData>
    <row r="1" spans="1:8" ht="18.75" x14ac:dyDescent="0.2">
      <c r="A1" s="43" t="s">
        <v>29</v>
      </c>
      <c r="B1" s="43"/>
      <c r="C1" s="43"/>
      <c r="D1" s="43"/>
      <c r="E1" s="43"/>
      <c r="F1" s="43"/>
      <c r="G1" s="43"/>
      <c r="H1" s="43"/>
    </row>
    <row r="2" spans="1:8" x14ac:dyDescent="0.2">
      <c r="A2" s="29"/>
    </row>
    <row r="3" spans="1:8" ht="24.75" customHeight="1" x14ac:dyDescent="0.2">
      <c r="A3" s="44" t="s">
        <v>30</v>
      </c>
      <c r="B3" s="44"/>
      <c r="C3" s="44"/>
      <c r="D3" s="44"/>
      <c r="E3" s="44"/>
      <c r="F3" s="44"/>
      <c r="G3" s="44"/>
      <c r="H3" s="44"/>
    </row>
    <row r="4" spans="1:8" ht="60" customHeight="1" x14ac:dyDescent="0.2">
      <c r="A4" s="44" t="s">
        <v>31</v>
      </c>
      <c r="B4" s="44"/>
      <c r="C4" s="44"/>
      <c r="D4" s="44"/>
      <c r="E4" s="44"/>
      <c r="F4" s="44"/>
      <c r="G4" s="44"/>
      <c r="H4" s="44"/>
    </row>
    <row r="5" spans="1:8" ht="23.25" customHeight="1" x14ac:dyDescent="0.2">
      <c r="A5" s="44" t="s">
        <v>32</v>
      </c>
      <c r="B5" s="44"/>
      <c r="C5" s="44"/>
      <c r="D5" s="44"/>
      <c r="E5" s="44"/>
      <c r="F5" s="44"/>
      <c r="G5" s="44"/>
      <c r="H5" s="44"/>
    </row>
    <row r="6" spans="1:8" ht="36" customHeight="1" x14ac:dyDescent="0.2">
      <c r="A6" s="44" t="s">
        <v>33</v>
      </c>
      <c r="B6" s="44"/>
      <c r="C6" s="44"/>
      <c r="D6" s="44"/>
      <c r="E6" s="44"/>
      <c r="F6" s="44"/>
      <c r="G6" s="44"/>
      <c r="H6" s="44"/>
    </row>
  </sheetData>
  <mergeCells count="5">
    <mergeCell ref="A1:H1"/>
    <mergeCell ref="A3:H3"/>
    <mergeCell ref="A4:H4"/>
    <mergeCell ref="A5:H5"/>
    <mergeCell ref="A6:H6"/>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1">
    <tabColor rgb="FF92D050"/>
  </sheetPr>
  <dimension ref="A1:AA40"/>
  <sheetViews>
    <sheetView tabSelected="1" zoomScale="140" zoomScaleNormal="140" workbookViewId="0">
      <selection activeCell="A3" sqref="A3:R3"/>
    </sheetView>
  </sheetViews>
  <sheetFormatPr baseColWidth="10" defaultRowHeight="11.25" outlineLevelCol="1" x14ac:dyDescent="0.2"/>
  <cols>
    <col min="1" max="1" width="0.83203125" style="2" customWidth="1"/>
    <col min="2" max="2" width="27.6640625" style="2" customWidth="1"/>
    <col min="3" max="4" width="7.33203125" style="2" hidden="1" customWidth="1" outlineLevel="1"/>
    <col min="5" max="5" width="7.33203125" style="2" customWidth="1" collapsed="1"/>
    <col min="6" max="8" width="7.33203125" style="2" hidden="1" customWidth="1" outlineLevel="1"/>
    <col min="9" max="9" width="7.1640625" style="2" hidden="1" customWidth="1" outlineLevel="1"/>
    <col min="10" max="10" width="7.1640625" style="2" customWidth="1" collapsed="1"/>
    <col min="11" max="14" width="7.1640625" style="2" hidden="1" customWidth="1" outlineLevel="1"/>
    <col min="15" max="15" width="7.1640625" style="2" customWidth="1" collapsed="1"/>
    <col min="16" max="18" width="7.1640625" style="2" customWidth="1"/>
    <col min="19" max="20" width="6.83203125" style="2" customWidth="1"/>
    <col min="21" max="16384" width="12" style="2"/>
  </cols>
  <sheetData>
    <row r="1" spans="1:27" ht="16.5" x14ac:dyDescent="0.25">
      <c r="A1" s="20" t="s">
        <v>13</v>
      </c>
      <c r="B1" s="20"/>
      <c r="C1" s="20"/>
      <c r="D1" s="20"/>
      <c r="E1" s="20"/>
      <c r="F1" s="20"/>
      <c r="G1" s="20"/>
      <c r="H1" s="20"/>
      <c r="I1" s="20"/>
      <c r="J1" s="20"/>
      <c r="K1" s="20"/>
      <c r="L1" s="20"/>
      <c r="M1" s="20"/>
      <c r="N1" s="20"/>
      <c r="O1" s="20"/>
      <c r="P1" s="20"/>
      <c r="Q1" s="20"/>
      <c r="R1" s="20"/>
    </row>
    <row r="2" spans="1:27" ht="5.25" customHeight="1" x14ac:dyDescent="0.2"/>
    <row r="3" spans="1:27" ht="13.5" customHeight="1" x14ac:dyDescent="0.2">
      <c r="A3" s="47" t="s">
        <v>35</v>
      </c>
      <c r="B3" s="47"/>
      <c r="C3" s="47"/>
      <c r="D3" s="47"/>
      <c r="E3" s="47"/>
      <c r="F3" s="47"/>
      <c r="G3" s="47"/>
      <c r="H3" s="47"/>
      <c r="I3" s="47"/>
      <c r="J3" s="47"/>
      <c r="K3" s="47"/>
      <c r="L3" s="47"/>
      <c r="M3" s="47"/>
      <c r="N3" s="47"/>
      <c r="O3" s="47"/>
      <c r="P3" s="47"/>
      <c r="Q3" s="47"/>
      <c r="R3" s="47"/>
      <c r="S3" s="17"/>
      <c r="T3" s="1"/>
    </row>
    <row r="4" spans="1:27" ht="13.5" customHeight="1" x14ac:dyDescent="0.2">
      <c r="A4" s="47" t="s">
        <v>14</v>
      </c>
      <c r="B4" s="47"/>
      <c r="C4" s="47"/>
      <c r="D4" s="47"/>
      <c r="E4" s="47"/>
      <c r="F4" s="47"/>
      <c r="G4" s="47"/>
      <c r="H4" s="47"/>
      <c r="I4" s="47"/>
      <c r="J4" s="47"/>
      <c r="K4" s="47"/>
      <c r="L4" s="47"/>
      <c r="M4" s="47"/>
      <c r="N4" s="47"/>
      <c r="O4" s="47"/>
      <c r="P4" s="47"/>
      <c r="Q4" s="47"/>
      <c r="R4" s="47"/>
      <c r="S4" s="17"/>
      <c r="T4" s="1"/>
    </row>
    <row r="5" spans="1:27" ht="12.75" customHeight="1" x14ac:dyDescent="0.2">
      <c r="A5" s="48" t="s">
        <v>9</v>
      </c>
      <c r="B5" s="48"/>
      <c r="C5" s="48"/>
      <c r="D5" s="48"/>
      <c r="E5" s="48"/>
      <c r="F5" s="48"/>
      <c r="G5" s="48"/>
      <c r="H5" s="48"/>
      <c r="I5" s="48"/>
      <c r="J5" s="48"/>
      <c r="K5" s="48"/>
      <c r="L5" s="48"/>
      <c r="M5" s="48"/>
      <c r="N5" s="48"/>
      <c r="O5" s="48"/>
      <c r="P5" s="48"/>
      <c r="Q5" s="48"/>
      <c r="R5" s="48"/>
      <c r="S5" s="19"/>
      <c r="T5" s="3"/>
    </row>
    <row r="6" spans="1:27" ht="4.5" customHeight="1" x14ac:dyDescent="0.2">
      <c r="A6" s="49"/>
      <c r="B6" s="49"/>
      <c r="C6" s="49"/>
      <c r="D6" s="49"/>
      <c r="E6" s="49"/>
      <c r="F6" s="49"/>
      <c r="G6" s="49"/>
      <c r="H6" s="49"/>
      <c r="I6" s="49"/>
      <c r="J6" s="49"/>
      <c r="K6" s="49"/>
      <c r="L6" s="49"/>
      <c r="M6" s="49"/>
      <c r="N6" s="49"/>
      <c r="O6" s="49"/>
      <c r="P6" s="49"/>
      <c r="Q6" s="49"/>
      <c r="R6" s="49"/>
    </row>
    <row r="7" spans="1:27" ht="13.15" customHeight="1" x14ac:dyDescent="0.2">
      <c r="A7" s="45" t="s">
        <v>20</v>
      </c>
      <c r="B7" s="46"/>
      <c r="C7" s="26">
        <v>2008</v>
      </c>
      <c r="D7" s="26">
        <v>2009</v>
      </c>
      <c r="E7" s="26">
        <v>2010</v>
      </c>
      <c r="F7" s="26">
        <v>2011</v>
      </c>
      <c r="G7" s="26">
        <v>2012</v>
      </c>
      <c r="H7" s="4">
        <v>2013</v>
      </c>
      <c r="I7" s="25">
        <v>2014</v>
      </c>
      <c r="J7" s="25">
        <v>2015</v>
      </c>
      <c r="K7" s="25">
        <v>2016</v>
      </c>
      <c r="L7" s="25">
        <v>2017</v>
      </c>
      <c r="M7" s="25">
        <v>2018</v>
      </c>
      <c r="N7" s="25">
        <v>2019</v>
      </c>
      <c r="O7" s="25">
        <v>2020</v>
      </c>
      <c r="P7" s="25">
        <v>2021</v>
      </c>
      <c r="Q7" s="25">
        <v>2022</v>
      </c>
      <c r="R7" s="25" t="s">
        <v>36</v>
      </c>
      <c r="S7" s="16"/>
    </row>
    <row r="8" spans="1:27" ht="3" customHeight="1" x14ac:dyDescent="0.2">
      <c r="A8" s="5"/>
      <c r="B8" s="6"/>
      <c r="C8" s="6"/>
      <c r="D8" s="6"/>
      <c r="E8" s="6"/>
      <c r="F8" s="6"/>
      <c r="G8" s="7"/>
      <c r="H8" s="7"/>
      <c r="I8" s="6"/>
      <c r="J8" s="6"/>
      <c r="K8" s="7"/>
      <c r="L8" s="7"/>
      <c r="M8" s="7"/>
      <c r="N8" s="7"/>
      <c r="O8" s="7"/>
      <c r="P8" s="7"/>
      <c r="Q8" s="7"/>
      <c r="R8" s="8"/>
      <c r="S8" s="7"/>
    </row>
    <row r="9" spans="1:27" ht="12" customHeight="1" x14ac:dyDescent="0.2">
      <c r="A9" s="5"/>
      <c r="B9" s="30" t="s">
        <v>15</v>
      </c>
      <c r="C9" s="7"/>
      <c r="D9" s="7"/>
      <c r="E9" s="7"/>
      <c r="F9" s="7"/>
      <c r="G9" s="7"/>
      <c r="H9" s="7"/>
      <c r="I9" s="7"/>
      <c r="J9" s="7"/>
      <c r="K9" s="7"/>
      <c r="L9" s="7"/>
      <c r="M9" s="7"/>
      <c r="N9" s="7"/>
      <c r="O9" s="7"/>
      <c r="P9" s="7"/>
      <c r="Q9" s="7"/>
      <c r="R9" s="8"/>
      <c r="S9" s="9"/>
      <c r="U9" s="18"/>
    </row>
    <row r="10" spans="1:27" ht="10.5" customHeight="1" x14ac:dyDescent="0.2">
      <c r="A10" s="5"/>
      <c r="B10" s="23" t="s">
        <v>0</v>
      </c>
      <c r="C10" s="31">
        <v>2275.058</v>
      </c>
      <c r="D10" s="31">
        <v>2268.5239999999999</v>
      </c>
      <c r="E10" s="31">
        <v>2263.2060000000001</v>
      </c>
      <c r="F10" s="31">
        <v>2212.203</v>
      </c>
      <c r="G10" s="31">
        <v>2194.2179999999998</v>
      </c>
      <c r="H10" s="31">
        <v>2195.8989999999999</v>
      </c>
      <c r="I10" s="31">
        <v>2174.5279999999998</v>
      </c>
      <c r="J10" s="31">
        <v>2168.5250000000001</v>
      </c>
      <c r="K10" s="31">
        <v>2221.3180000000002</v>
      </c>
      <c r="L10" s="31">
        <v>2251.7559999999999</v>
      </c>
      <c r="M10" s="31">
        <v>2260.4349999999999</v>
      </c>
      <c r="N10" s="31">
        <v>2359.2280000000001</v>
      </c>
      <c r="O10" s="31">
        <v>2334.7139999999999</v>
      </c>
      <c r="P10" s="35">
        <v>2323.5</v>
      </c>
      <c r="Q10" s="35">
        <v>2290.3000000000002</v>
      </c>
      <c r="R10" s="36">
        <v>2460</v>
      </c>
      <c r="S10" s="10"/>
    </row>
    <row r="11" spans="1:27" ht="10.5" customHeight="1" x14ac:dyDescent="0.2">
      <c r="A11" s="5"/>
      <c r="B11" s="23" t="s">
        <v>1</v>
      </c>
      <c r="C11" s="31">
        <v>400</v>
      </c>
      <c r="D11" s="31">
        <v>400</v>
      </c>
      <c r="E11" s="31">
        <v>300</v>
      </c>
      <c r="F11" s="31">
        <v>200</v>
      </c>
      <c r="G11" s="31">
        <v>175</v>
      </c>
      <c r="H11" s="31">
        <v>150</v>
      </c>
      <c r="I11" s="31">
        <v>125</v>
      </c>
      <c r="J11" s="31">
        <v>100</v>
      </c>
      <c r="K11" s="31">
        <v>178</v>
      </c>
      <c r="L11" s="31">
        <v>178</v>
      </c>
      <c r="M11" s="31">
        <v>178</v>
      </c>
      <c r="N11" s="31">
        <v>176.95</v>
      </c>
      <c r="O11" s="31">
        <v>176.95</v>
      </c>
      <c r="P11" s="35">
        <v>176.95</v>
      </c>
      <c r="Q11" s="35">
        <v>100</v>
      </c>
      <c r="R11" s="36">
        <v>100</v>
      </c>
      <c r="S11" s="10"/>
      <c r="U11" s="18"/>
      <c r="V11" s="18"/>
      <c r="W11" s="18"/>
      <c r="X11" s="18"/>
      <c r="Y11" s="18"/>
      <c r="Z11" s="18"/>
      <c r="AA11" s="18"/>
    </row>
    <row r="12" spans="1:27" ht="10.5" customHeight="1" x14ac:dyDescent="0.2">
      <c r="A12" s="5"/>
      <c r="B12" s="23" t="s">
        <v>2</v>
      </c>
      <c r="C12" s="31">
        <v>52.973999999999997</v>
      </c>
      <c r="D12" s="31">
        <v>48.378999999999998</v>
      </c>
      <c r="E12" s="31">
        <v>43.771000000000001</v>
      </c>
      <c r="F12" s="31">
        <v>39.045999999999999</v>
      </c>
      <c r="G12" s="31">
        <v>34.847000000000001</v>
      </c>
      <c r="H12" s="31">
        <v>30.661000000000001</v>
      </c>
      <c r="I12" s="31">
        <v>26.971</v>
      </c>
      <c r="J12" s="31">
        <v>23.312000000000001</v>
      </c>
      <c r="K12" s="31">
        <v>20.190999999999999</v>
      </c>
      <c r="L12" s="31">
        <v>15.314</v>
      </c>
      <c r="M12" s="31">
        <v>14.506</v>
      </c>
      <c r="N12" s="31">
        <v>11.856</v>
      </c>
      <c r="O12" s="31">
        <v>10.336</v>
      </c>
      <c r="P12" s="35">
        <v>8.6999999999999993</v>
      </c>
      <c r="Q12" s="35">
        <v>7.3</v>
      </c>
      <c r="R12" s="36">
        <v>9</v>
      </c>
      <c r="S12" s="10"/>
      <c r="U12" s="18"/>
      <c r="V12" s="18"/>
      <c r="W12" s="18"/>
      <c r="X12" s="18"/>
      <c r="Y12" s="18"/>
      <c r="Z12" s="18"/>
      <c r="AA12" s="18"/>
    </row>
    <row r="13" spans="1:27" ht="10.5" customHeight="1" x14ac:dyDescent="0.2">
      <c r="A13" s="5"/>
      <c r="B13" s="23" t="s">
        <v>3</v>
      </c>
      <c r="C13" s="31">
        <v>1173.8510000000001</v>
      </c>
      <c r="D13" s="31">
        <v>1200.3820000000001</v>
      </c>
      <c r="E13" s="31">
        <v>1261.893</v>
      </c>
      <c r="F13" s="31">
        <v>1214.9929999999999</v>
      </c>
      <c r="G13" s="31">
        <v>1225.748</v>
      </c>
      <c r="H13" s="31">
        <v>1252.5740000000001</v>
      </c>
      <c r="I13" s="31">
        <v>1357.027</v>
      </c>
      <c r="J13" s="31">
        <v>1371.13</v>
      </c>
      <c r="K13" s="31">
        <v>1351.0619999999999</v>
      </c>
      <c r="L13" s="31">
        <v>1330.846</v>
      </c>
      <c r="M13" s="31">
        <v>1368.0260000000001</v>
      </c>
      <c r="N13" s="31">
        <v>1406.98</v>
      </c>
      <c r="O13" s="31">
        <v>1384.2550000000001</v>
      </c>
      <c r="P13" s="35">
        <v>1386.7</v>
      </c>
      <c r="Q13" s="35">
        <v>1366.7</v>
      </c>
      <c r="R13" s="36">
        <v>1475</v>
      </c>
      <c r="S13" s="10"/>
    </row>
    <row r="14" spans="1:27" ht="10.5" customHeight="1" x14ac:dyDescent="0.2">
      <c r="A14" s="5"/>
      <c r="B14" s="23" t="s">
        <v>4</v>
      </c>
      <c r="C14" s="31">
        <v>18.3</v>
      </c>
      <c r="D14" s="31">
        <v>18.856000000000002</v>
      </c>
      <c r="E14" s="31">
        <v>26.664000000000001</v>
      </c>
      <c r="F14" s="31">
        <v>26.579000000000001</v>
      </c>
      <c r="G14" s="31">
        <v>26.754999999999999</v>
      </c>
      <c r="H14" s="31">
        <v>27.120999999999999</v>
      </c>
      <c r="I14" s="31">
        <v>28.04</v>
      </c>
      <c r="J14" s="31">
        <v>28.489000000000001</v>
      </c>
      <c r="K14" s="31">
        <v>29.603999999999999</v>
      </c>
      <c r="L14" s="31">
        <v>30.355</v>
      </c>
      <c r="M14" s="31">
        <v>31.31</v>
      </c>
      <c r="N14" s="31">
        <v>30.881</v>
      </c>
      <c r="O14" s="31">
        <v>31.097000000000001</v>
      </c>
      <c r="P14" s="35">
        <v>30.3</v>
      </c>
      <c r="Q14" s="35">
        <v>31.2</v>
      </c>
      <c r="R14" s="36">
        <v>34</v>
      </c>
      <c r="S14" s="10"/>
    </row>
    <row r="15" spans="1:27" ht="10.5" customHeight="1" x14ac:dyDescent="0.2">
      <c r="A15" s="5"/>
      <c r="B15" s="23" t="s">
        <v>5</v>
      </c>
      <c r="C15" s="31">
        <v>4.0990000000000002</v>
      </c>
      <c r="D15" s="31">
        <v>3.319</v>
      </c>
      <c r="E15" s="31">
        <v>2.8730000000000002</v>
      </c>
      <c r="F15" s="31">
        <v>2.629</v>
      </c>
      <c r="G15" s="31">
        <v>2.2930000000000001</v>
      </c>
      <c r="H15" s="31">
        <v>2.3149999999999999</v>
      </c>
      <c r="I15" s="31">
        <v>2.323</v>
      </c>
      <c r="J15" s="31">
        <v>2.069</v>
      </c>
      <c r="K15" s="31">
        <v>1.79</v>
      </c>
      <c r="L15" s="31">
        <v>1.4950000000000001</v>
      </c>
      <c r="M15" s="31">
        <v>1.1910000000000001</v>
      </c>
      <c r="N15" s="31">
        <v>0.82799999999999996</v>
      </c>
      <c r="O15" s="31">
        <v>0.65</v>
      </c>
      <c r="P15" s="35">
        <v>0.6</v>
      </c>
      <c r="Q15" s="35">
        <v>0.5</v>
      </c>
      <c r="R15" s="36">
        <v>0.6</v>
      </c>
      <c r="S15" s="10"/>
    </row>
    <row r="16" spans="1:27" ht="11.25" customHeight="1" x14ac:dyDescent="0.2">
      <c r="A16" s="5"/>
      <c r="B16" s="23" t="s">
        <v>19</v>
      </c>
      <c r="C16" s="31">
        <v>3924.2820000000006</v>
      </c>
      <c r="D16" s="31">
        <v>3939.46</v>
      </c>
      <c r="E16" s="31">
        <v>3898.4070000000006</v>
      </c>
      <c r="F16" s="31">
        <v>3695.45</v>
      </c>
      <c r="G16" s="31">
        <v>3658.8610000000003</v>
      </c>
      <c r="H16" s="31">
        <v>3658.57</v>
      </c>
      <c r="I16" s="31">
        <v>3713.8889999999997</v>
      </c>
      <c r="J16" s="31">
        <v>3693.5250000000001</v>
      </c>
      <c r="K16" s="31">
        <v>3801.9650000000001</v>
      </c>
      <c r="L16" s="31">
        <f>SUM(L10:L15)</f>
        <v>3807.7659999999996</v>
      </c>
      <c r="M16" s="31">
        <v>3863.4679999999998</v>
      </c>
      <c r="N16" s="31">
        <f>SUM(N10:N15)</f>
        <v>3986.723</v>
      </c>
      <c r="O16" s="31">
        <f>SUM(O10:O15)</f>
        <v>3938.002</v>
      </c>
      <c r="P16" s="35">
        <v>3926.8</v>
      </c>
      <c r="Q16" s="35">
        <v>3796.1</v>
      </c>
      <c r="R16" s="36">
        <v>4078.6</v>
      </c>
      <c r="S16" s="10"/>
    </row>
    <row r="17" spans="1:21" ht="12" customHeight="1" x14ac:dyDescent="0.2">
      <c r="A17" s="5"/>
      <c r="B17" s="30" t="s">
        <v>16</v>
      </c>
      <c r="C17" s="21"/>
      <c r="D17" s="21"/>
      <c r="E17" s="21"/>
      <c r="F17" s="21"/>
      <c r="G17" s="21"/>
      <c r="H17" s="21"/>
      <c r="I17" s="21"/>
      <c r="J17" s="21"/>
      <c r="K17" s="21"/>
      <c r="L17" s="21"/>
      <c r="M17" s="21"/>
      <c r="N17" s="21"/>
      <c r="O17" s="21"/>
      <c r="P17" s="37"/>
      <c r="Q17" s="37"/>
      <c r="R17" s="38"/>
      <c r="S17" s="10"/>
    </row>
    <row r="18" spans="1:21" ht="10.5" customHeight="1" x14ac:dyDescent="0.2">
      <c r="A18" s="5"/>
      <c r="B18" s="23" t="s">
        <v>10</v>
      </c>
      <c r="C18" s="31">
        <v>78.081000000000003</v>
      </c>
      <c r="D18" s="31">
        <v>82.748999999999995</v>
      </c>
      <c r="E18" s="31">
        <v>104.977</v>
      </c>
      <c r="F18" s="31">
        <v>116.58199999999999</v>
      </c>
      <c r="G18" s="31">
        <v>109.815</v>
      </c>
      <c r="H18" s="31">
        <v>98.903000000000006</v>
      </c>
      <c r="I18" s="31">
        <v>88.733999999999995</v>
      </c>
      <c r="J18" s="31">
        <v>90.948999999999998</v>
      </c>
      <c r="K18" s="31">
        <v>99.734999999999999</v>
      </c>
      <c r="L18" s="31">
        <v>101.55</v>
      </c>
      <c r="M18" s="31">
        <v>103.877</v>
      </c>
      <c r="N18" s="31">
        <v>118.319</v>
      </c>
      <c r="O18" s="31">
        <v>126.444</v>
      </c>
      <c r="P18" s="35">
        <v>131.80000000000001</v>
      </c>
      <c r="Q18" s="35">
        <v>139.1</v>
      </c>
      <c r="R18" s="36">
        <v>189.8</v>
      </c>
      <c r="S18" s="10"/>
      <c r="U18" s="22"/>
    </row>
    <row r="19" spans="1:21" ht="12" customHeight="1" x14ac:dyDescent="0.2">
      <c r="A19" s="5"/>
      <c r="B19" s="30" t="s">
        <v>7</v>
      </c>
      <c r="C19" s="21"/>
      <c r="D19" s="21"/>
      <c r="E19" s="21"/>
      <c r="F19" s="21"/>
      <c r="G19" s="21"/>
      <c r="H19" s="21"/>
      <c r="I19" s="21"/>
      <c r="J19" s="21"/>
      <c r="K19" s="21"/>
      <c r="L19" s="21"/>
      <c r="M19" s="21"/>
      <c r="N19" s="21"/>
      <c r="O19" s="21"/>
      <c r="P19" s="37"/>
      <c r="Q19" s="37"/>
      <c r="R19" s="38"/>
      <c r="S19" s="10"/>
      <c r="U19" s="22"/>
    </row>
    <row r="20" spans="1:21" ht="11.25" customHeight="1" x14ac:dyDescent="0.2">
      <c r="A20" s="5"/>
      <c r="B20" s="23" t="s">
        <v>21</v>
      </c>
      <c r="C20" s="31">
        <v>79.257000000000005</v>
      </c>
      <c r="D20" s="31">
        <v>68</v>
      </c>
      <c r="E20" s="31">
        <v>63.987000000000002</v>
      </c>
      <c r="F20" s="31">
        <v>78.067999999999998</v>
      </c>
      <c r="G20" s="31">
        <v>65.725999999999999</v>
      </c>
      <c r="H20" s="31">
        <v>91.343000000000004</v>
      </c>
      <c r="I20" s="31">
        <v>91.792000000000002</v>
      </c>
      <c r="J20" s="31">
        <v>108.01</v>
      </c>
      <c r="K20" s="31">
        <f>110.885-16</f>
        <v>94.885000000000005</v>
      </c>
      <c r="L20" s="31">
        <v>119.88</v>
      </c>
      <c r="M20" s="31">
        <v>133.13399999999999</v>
      </c>
      <c r="N20" s="31">
        <v>118.033</v>
      </c>
      <c r="O20" s="31">
        <v>118</v>
      </c>
      <c r="P20" s="35">
        <v>100.7</v>
      </c>
      <c r="Q20" s="35">
        <v>146.4</v>
      </c>
      <c r="R20" s="36">
        <v>183.4</v>
      </c>
      <c r="S20" s="10"/>
      <c r="U20" s="22"/>
    </row>
    <row r="21" spans="1:21" ht="12" customHeight="1" x14ac:dyDescent="0.2">
      <c r="A21" s="5"/>
      <c r="B21" s="30" t="s">
        <v>17</v>
      </c>
      <c r="C21" s="21"/>
      <c r="D21" s="21"/>
      <c r="E21" s="21"/>
      <c r="F21" s="21"/>
      <c r="G21" s="21"/>
      <c r="H21" s="21"/>
      <c r="I21" s="21"/>
      <c r="J21" s="21"/>
      <c r="K21" s="21"/>
      <c r="L21" s="21"/>
      <c r="M21" s="21"/>
      <c r="N21" s="21"/>
      <c r="O21" s="21"/>
      <c r="P21" s="37"/>
      <c r="Q21" s="37"/>
      <c r="R21" s="38"/>
      <c r="S21" s="10"/>
      <c r="U21" s="22"/>
    </row>
    <row r="22" spans="1:21" ht="11.25" customHeight="1" x14ac:dyDescent="0.2">
      <c r="A22" s="5"/>
      <c r="B22" s="24" t="s">
        <v>22</v>
      </c>
      <c r="C22" s="31">
        <v>20.036000000000001</v>
      </c>
      <c r="D22" s="31">
        <v>24.177</v>
      </c>
      <c r="E22" s="31">
        <v>24.152999999999999</v>
      </c>
      <c r="F22" s="31">
        <v>22.483000000000001</v>
      </c>
      <c r="G22" s="31">
        <v>31.684000000000001</v>
      </c>
      <c r="H22" s="31">
        <v>78.569999999999993</v>
      </c>
      <c r="I22" s="31">
        <v>77.263000000000005</v>
      </c>
      <c r="J22" s="31">
        <v>77.703000000000003</v>
      </c>
      <c r="K22" s="31">
        <f>48.631+36.219</f>
        <v>84.85</v>
      </c>
      <c r="L22" s="31">
        <f>59.505+58.027</f>
        <v>117.53200000000001</v>
      </c>
      <c r="M22" s="31">
        <v>119.937</v>
      </c>
      <c r="N22" s="31">
        <v>125.855</v>
      </c>
      <c r="O22" s="31">
        <v>119.77</v>
      </c>
      <c r="P22" s="35">
        <v>123.142</v>
      </c>
      <c r="Q22" s="35">
        <v>115.43600000000001</v>
      </c>
      <c r="R22" s="36">
        <v>125.886</v>
      </c>
      <c r="S22" s="10"/>
    </row>
    <row r="23" spans="1:21" ht="10.5" customHeight="1" x14ac:dyDescent="0.2">
      <c r="A23" s="5"/>
      <c r="B23" s="23" t="s">
        <v>11</v>
      </c>
      <c r="C23" s="31">
        <v>43.993000000000002</v>
      </c>
      <c r="D23" s="31">
        <v>45.78</v>
      </c>
      <c r="E23" s="31">
        <v>48.395000000000003</v>
      </c>
      <c r="F23" s="31">
        <v>46.051000000000002</v>
      </c>
      <c r="G23" s="31">
        <v>52.97</v>
      </c>
      <c r="H23" s="31">
        <v>52.613999999999997</v>
      </c>
      <c r="I23" s="31">
        <v>46.52</v>
      </c>
      <c r="J23" s="31">
        <v>47.862000000000002</v>
      </c>
      <c r="K23" s="31">
        <v>51.484000000000002</v>
      </c>
      <c r="L23" s="31">
        <v>51.148000000000003</v>
      </c>
      <c r="M23" s="31">
        <v>50.262</v>
      </c>
      <c r="N23" s="31">
        <v>72.742999999999995</v>
      </c>
      <c r="O23" s="31">
        <v>73.768000000000001</v>
      </c>
      <c r="P23" s="35">
        <v>79.099999999999994</v>
      </c>
      <c r="Q23" s="35">
        <v>72.5</v>
      </c>
      <c r="R23" s="36">
        <v>86.5</v>
      </c>
      <c r="S23" s="10"/>
    </row>
    <row r="24" spans="1:21" ht="12" customHeight="1" x14ac:dyDescent="0.2">
      <c r="A24" s="5"/>
      <c r="B24" s="30" t="s">
        <v>18</v>
      </c>
      <c r="C24" s="21"/>
      <c r="D24" s="21"/>
      <c r="E24" s="21"/>
      <c r="F24" s="21"/>
      <c r="G24" s="21"/>
      <c r="H24" s="21"/>
      <c r="I24" s="21"/>
      <c r="J24" s="21"/>
      <c r="K24" s="21"/>
      <c r="L24" s="21"/>
      <c r="M24" s="21"/>
      <c r="N24" s="21"/>
      <c r="O24" s="21"/>
      <c r="P24" s="37"/>
      <c r="Q24" s="37"/>
      <c r="R24" s="38"/>
      <c r="S24" s="10"/>
    </row>
    <row r="25" spans="1:21" ht="11.25" customHeight="1" x14ac:dyDescent="0.2">
      <c r="A25" s="5"/>
      <c r="B25" s="23" t="s">
        <v>23</v>
      </c>
      <c r="C25" s="31">
        <v>63.457999999999998</v>
      </c>
      <c r="D25" s="31">
        <v>32</v>
      </c>
      <c r="E25" s="31">
        <v>27.632000000000001</v>
      </c>
      <c r="F25" s="31">
        <v>30.463000000000001</v>
      </c>
      <c r="G25" s="31">
        <v>31.518000000000001</v>
      </c>
      <c r="H25" s="31">
        <v>1.948</v>
      </c>
      <c r="I25" s="31">
        <v>1.9390000000000001</v>
      </c>
      <c r="J25" s="31">
        <v>0.16400000000000001</v>
      </c>
      <c r="K25" s="31">
        <f>0.0014+0.0019</f>
        <v>3.3E-3</v>
      </c>
      <c r="L25" s="31">
        <f>0.615+0.047</f>
        <v>0.66200000000000003</v>
      </c>
      <c r="M25" s="31">
        <v>1.74</v>
      </c>
      <c r="N25" s="31">
        <v>1.2629999999999999</v>
      </c>
      <c r="O25" s="31">
        <v>2.363</v>
      </c>
      <c r="P25" s="35">
        <v>1.5</v>
      </c>
      <c r="Q25" s="35">
        <v>7.8</v>
      </c>
      <c r="R25" s="36">
        <v>12.5</v>
      </c>
      <c r="S25" s="10"/>
      <c r="T25" s="22"/>
    </row>
    <row r="26" spans="1:21" ht="10.5" customHeight="1" x14ac:dyDescent="0.2">
      <c r="A26" s="5"/>
      <c r="B26" s="23" t="s">
        <v>24</v>
      </c>
      <c r="C26" s="31"/>
      <c r="D26" s="31"/>
      <c r="E26" s="31"/>
      <c r="F26" s="31"/>
      <c r="G26" s="31"/>
      <c r="H26" s="31"/>
      <c r="I26" s="31"/>
      <c r="J26" s="31"/>
      <c r="K26" s="31"/>
      <c r="L26" s="31"/>
      <c r="M26" s="31"/>
      <c r="N26" s="31"/>
      <c r="O26" s="31"/>
      <c r="P26" s="35"/>
      <c r="Q26" s="35"/>
      <c r="R26" s="36"/>
      <c r="S26" s="10"/>
      <c r="T26" s="22"/>
    </row>
    <row r="27" spans="1:21" ht="10.5" customHeight="1" x14ac:dyDescent="0.2">
      <c r="A27" s="5"/>
      <c r="B27" s="23" t="s">
        <v>25</v>
      </c>
      <c r="C27" s="31">
        <v>41.387999999999998</v>
      </c>
      <c r="D27" s="31">
        <v>1.153</v>
      </c>
      <c r="E27" s="31">
        <v>1.08</v>
      </c>
      <c r="F27" s="31">
        <v>0.92600000000000005</v>
      </c>
      <c r="G27" s="31">
        <v>0.81200000000000006</v>
      </c>
      <c r="H27" s="31">
        <v>0.72299999999999998</v>
      </c>
      <c r="I27" s="31">
        <v>0.66300000000000003</v>
      </c>
      <c r="J27" s="31">
        <v>0.55600000000000005</v>
      </c>
      <c r="K27" s="31">
        <v>0.45300000000000001</v>
      </c>
      <c r="L27" s="31">
        <v>0.38600000000000001</v>
      </c>
      <c r="M27" s="31">
        <v>0.32100000000000001</v>
      </c>
      <c r="N27" s="31">
        <v>0.34100000000000003</v>
      </c>
      <c r="O27" s="31">
        <v>0.33100000000000002</v>
      </c>
      <c r="P27" s="35">
        <v>0.14899999999999999</v>
      </c>
      <c r="Q27" s="35">
        <v>8.8999999999999996E-2</v>
      </c>
      <c r="R27" s="36">
        <v>0.2</v>
      </c>
      <c r="S27" s="10"/>
    </row>
    <row r="28" spans="1:21" ht="10.5" customHeight="1" x14ac:dyDescent="0.2">
      <c r="A28" s="5"/>
      <c r="B28" s="23" t="s">
        <v>26</v>
      </c>
      <c r="C28" s="31">
        <v>15.097</v>
      </c>
      <c r="D28" s="31">
        <v>16.035</v>
      </c>
      <c r="E28" s="31">
        <v>16.484000000000002</v>
      </c>
      <c r="F28" s="31">
        <v>16.701000000000001</v>
      </c>
      <c r="G28" s="31">
        <v>16.202000000000002</v>
      </c>
      <c r="H28" s="31">
        <v>16.933</v>
      </c>
      <c r="I28" s="31">
        <v>15.211</v>
      </c>
      <c r="J28" s="31">
        <v>15.737</v>
      </c>
      <c r="K28" s="31">
        <f>15.426+0.236</f>
        <v>15.662000000000001</v>
      </c>
      <c r="L28" s="31">
        <f>16.455+0.143</f>
        <v>16.597999999999999</v>
      </c>
      <c r="M28" s="31">
        <v>12.382</v>
      </c>
      <c r="N28" s="31">
        <v>13.789</v>
      </c>
      <c r="O28" s="31">
        <v>15.023</v>
      </c>
      <c r="P28" s="35">
        <v>17.2</v>
      </c>
      <c r="Q28" s="35">
        <v>17.899999999999999</v>
      </c>
      <c r="R28" s="36">
        <v>19.326000000000001</v>
      </c>
      <c r="S28" s="10"/>
    </row>
    <row r="29" spans="1:21" ht="10.5" customHeight="1" x14ac:dyDescent="0.2">
      <c r="A29" s="5"/>
      <c r="B29" s="23" t="s">
        <v>12</v>
      </c>
      <c r="C29" s="31">
        <v>109</v>
      </c>
      <c r="D29" s="31">
        <v>135.678</v>
      </c>
      <c r="E29" s="31">
        <v>330.327</v>
      </c>
      <c r="F29" s="31">
        <v>311.60000000000002</v>
      </c>
      <c r="G29" s="31">
        <v>120.96299999999999</v>
      </c>
      <c r="H29" s="31">
        <v>115.05199999999999</v>
      </c>
      <c r="I29" s="31">
        <v>97.225000000000009</v>
      </c>
      <c r="J29" s="31">
        <v>89.497</v>
      </c>
      <c r="K29" s="31">
        <v>107.66</v>
      </c>
      <c r="L29" s="31">
        <v>119.928</v>
      </c>
      <c r="M29" s="31">
        <v>108.459</v>
      </c>
      <c r="N29" s="31">
        <v>78.335999999999999</v>
      </c>
      <c r="O29" s="31">
        <v>101.236</v>
      </c>
      <c r="P29" s="35">
        <v>554.952</v>
      </c>
      <c r="Q29" s="35">
        <v>269.18599999999998</v>
      </c>
      <c r="R29" s="36">
        <v>318.12599999999998</v>
      </c>
      <c r="S29" s="10"/>
    </row>
    <row r="30" spans="1:21" ht="11.25" customHeight="1" x14ac:dyDescent="0.2">
      <c r="A30" s="5"/>
      <c r="B30" s="24" t="s">
        <v>19</v>
      </c>
      <c r="C30" s="31">
        <v>228.94299999999998</v>
      </c>
      <c r="D30" s="31">
        <v>184.86599999999999</v>
      </c>
      <c r="E30" s="31">
        <v>375.52300000000002</v>
      </c>
      <c r="F30" s="31">
        <v>359.69000000000005</v>
      </c>
      <c r="G30" s="31">
        <v>169.495</v>
      </c>
      <c r="H30" s="31">
        <v>134.65600000000001</v>
      </c>
      <c r="I30" s="31">
        <v>115.79900000000001</v>
      </c>
      <c r="J30" s="31">
        <f>SUM(J25:J29)</f>
        <v>105.95400000000001</v>
      </c>
      <c r="K30" s="31">
        <v>123.9</v>
      </c>
      <c r="L30" s="31">
        <f>SUM(L25:L29)</f>
        <v>137.57400000000001</v>
      </c>
      <c r="M30" s="31">
        <v>122.9</v>
      </c>
      <c r="N30" s="31">
        <f>SUM(N25:N29)</f>
        <v>93.728999999999999</v>
      </c>
      <c r="O30" s="31">
        <f>SUM(O25:O29)</f>
        <v>118.953</v>
      </c>
      <c r="P30" s="35">
        <f>SUM(P25:P29)</f>
        <v>573.80100000000004</v>
      </c>
      <c r="Q30" s="35">
        <f t="shared" ref="Q30:R30" si="0">SUM(Q25:Q29)</f>
        <v>294.97499999999997</v>
      </c>
      <c r="R30" s="36">
        <f t="shared" si="0"/>
        <v>350.15199999999999</v>
      </c>
      <c r="S30" s="10"/>
    </row>
    <row r="31" spans="1:21" ht="2.25" customHeight="1" x14ac:dyDescent="0.2">
      <c r="A31" s="5"/>
      <c r="B31" s="32"/>
      <c r="C31" s="32"/>
      <c r="D31" s="32"/>
      <c r="E31" s="32"/>
      <c r="F31" s="32"/>
      <c r="G31" s="32"/>
      <c r="H31" s="32"/>
      <c r="I31" s="32"/>
      <c r="J31" s="32"/>
      <c r="K31" s="23"/>
      <c r="L31" s="23"/>
      <c r="M31" s="23"/>
      <c r="N31" s="23"/>
      <c r="O31" s="23"/>
      <c r="P31" s="39"/>
      <c r="Q31" s="39"/>
      <c r="R31" s="40"/>
      <c r="S31" s="10"/>
    </row>
    <row r="32" spans="1:21" ht="12" customHeight="1" x14ac:dyDescent="0.2">
      <c r="A32" s="5"/>
      <c r="B32" s="33" t="s">
        <v>6</v>
      </c>
      <c r="C32" s="34">
        <v>4374.5920000000015</v>
      </c>
      <c r="D32" s="34">
        <v>4345.0319999999992</v>
      </c>
      <c r="E32" s="34">
        <v>4515.4420000000009</v>
      </c>
      <c r="F32" s="34">
        <v>4318.3240000000005</v>
      </c>
      <c r="G32" s="34">
        <v>4088.5510000000004</v>
      </c>
      <c r="H32" s="34">
        <v>4114.6559999999999</v>
      </c>
      <c r="I32" s="34">
        <v>4188.8150000000005</v>
      </c>
      <c r="J32" s="34">
        <v>4124</v>
      </c>
      <c r="K32" s="34">
        <v>4256.8999999999996</v>
      </c>
      <c r="L32" s="34">
        <f>SUM(L30+L23+L22+L20+L18+L16)</f>
        <v>4335.45</v>
      </c>
      <c r="M32" s="34">
        <v>4393.6000000000004</v>
      </c>
      <c r="N32" s="34">
        <f>SUM(N16,N18,N20,N22,N23,N30)</f>
        <v>4515.402000000001</v>
      </c>
      <c r="O32" s="34">
        <f>SUM(O16,O18,O20,O22,O23,O30)</f>
        <v>4494.9370000000008</v>
      </c>
      <c r="P32" s="41">
        <f>SUM(P16,P18,P20,P22,P23,P30)</f>
        <v>4935.3430000000008</v>
      </c>
      <c r="Q32" s="41">
        <f t="shared" ref="Q32:R32" si="1">SUM(Q16,Q18,Q20,Q22,Q23,Q30)</f>
        <v>4564.5110000000004</v>
      </c>
      <c r="R32" s="42">
        <f t="shared" si="1"/>
        <v>5014.3379999999997</v>
      </c>
      <c r="S32" s="11"/>
      <c r="U32" s="22"/>
    </row>
    <row r="33" spans="1:20" ht="3" customHeight="1" x14ac:dyDescent="0.2">
      <c r="A33" s="12"/>
      <c r="B33" s="13"/>
      <c r="C33" s="13"/>
      <c r="D33" s="13"/>
      <c r="E33" s="13"/>
      <c r="F33" s="13"/>
      <c r="G33" s="13"/>
      <c r="H33" s="13"/>
      <c r="I33" s="13"/>
      <c r="J33" s="13"/>
      <c r="K33" s="13"/>
      <c r="L33" s="13"/>
      <c r="M33" s="13"/>
      <c r="N33" s="13"/>
      <c r="O33" s="13"/>
      <c r="P33" s="13"/>
      <c r="Q33" s="13"/>
      <c r="R33" s="14"/>
      <c r="S33" s="7"/>
      <c r="T33" s="7"/>
    </row>
    <row r="34" spans="1:20" ht="9" customHeight="1" x14ac:dyDescent="0.2"/>
    <row r="35" spans="1:20" ht="9" customHeight="1" x14ac:dyDescent="0.2">
      <c r="T35" s="15"/>
    </row>
    <row r="36" spans="1:20" ht="9.6" customHeight="1" x14ac:dyDescent="0.2">
      <c r="S36" s="2" t="s">
        <v>8</v>
      </c>
      <c r="T36" s="15" t="s">
        <v>8</v>
      </c>
    </row>
    <row r="37" spans="1:20" ht="10.5" customHeight="1" x14ac:dyDescent="0.2">
      <c r="R37" s="15" t="s">
        <v>34</v>
      </c>
    </row>
    <row r="39" spans="1:20" x14ac:dyDescent="0.2">
      <c r="A39" s="27" t="s">
        <v>27</v>
      </c>
    </row>
    <row r="40" spans="1:20" x14ac:dyDescent="0.2">
      <c r="A40" s="27" t="s">
        <v>28</v>
      </c>
    </row>
  </sheetData>
  <dataConsolidate/>
  <mergeCells count="5">
    <mergeCell ref="A7:B7"/>
    <mergeCell ref="A3:R3"/>
    <mergeCell ref="A4:R4"/>
    <mergeCell ref="A5:R5"/>
    <mergeCell ref="A6:R6"/>
  </mergeCells>
  <phoneticPr fontId="10" type="noConversion"/>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C, XVI</vt:lpstr>
      <vt:lpstr>'SJ 2023 Kapitel C, XVI'!Druckbereich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Buchin, Lisa</dc:creator>
  <cp:lastModifiedBy>Spielmanns, Judith</cp:lastModifiedBy>
  <cp:lastPrinted>2023-07-11T07:02:36Z</cp:lastPrinted>
  <dcterms:created xsi:type="dcterms:W3CDTF">1999-11-22T11:53:43Z</dcterms:created>
  <dcterms:modified xsi:type="dcterms:W3CDTF">2023-07-17T06:23:24Z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